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agcommunication-my.sharepoint.com/personal/mikem_esgcomms_com/Documents/Documents/ESG Comms/FAIRR/Index 23/"/>
    </mc:Choice>
  </mc:AlternateContent>
  <xr:revisionPtr revIDLastSave="0" documentId="8_{295B91A4-5987-467F-956F-CD36BCDEA680}" xr6:coauthVersionLast="47" xr6:coauthVersionMax="47" xr10:uidLastSave="{00000000-0000-0000-0000-000000000000}"/>
  <bookViews>
    <workbookView xWindow="225" yWindow="-16110" windowWidth="26085" windowHeight="15345" xr2:uid="{0E23A18E-2CC1-403A-A105-5F6AA17817EA}"/>
  </bookViews>
  <sheets>
    <sheet name="top 20 summary" sheetId="1" r:id="rId1"/>
  </sheets>
  <definedNames>
    <definedName name="_xlnm._FilterDatabase" localSheetId="0" hidden="1">'top 20 summary'!$A$4:$R$25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5" i="1" l="1"/>
  <c r="N25" i="1"/>
  <c r="C25" i="1"/>
  <c r="P25" i="1" l="1"/>
  <c r="O2" i="1"/>
  <c r="N2" i="1"/>
  <c r="P9" i="1"/>
  <c r="P13" i="1"/>
  <c r="P14" i="1"/>
  <c r="P21" i="1"/>
  <c r="P23" i="1"/>
  <c r="P24" i="1"/>
  <c r="P8" i="1" l="1"/>
  <c r="P17" i="1" l="1"/>
  <c r="P20" i="1"/>
  <c r="P22" i="1"/>
  <c r="P16" i="1"/>
  <c r="P18" i="1"/>
  <c r="P15" i="1"/>
  <c r="P19" i="1"/>
  <c r="P10" i="1"/>
  <c r="P11" i="1"/>
  <c r="P12" i="1"/>
  <c r="P5" i="1"/>
  <c r="P7" i="1"/>
  <c r="P6" i="1"/>
  <c r="P2" i="1" l="1"/>
</calcChain>
</file>

<file path=xl/sharedStrings.xml><?xml version="1.0" encoding="utf-8"?>
<sst xmlns="http://schemas.openxmlformats.org/spreadsheetml/2006/main" count="291" uniqueCount="112">
  <si>
    <t>Company</t>
  </si>
  <si>
    <t>Country</t>
  </si>
  <si>
    <t>Protein</t>
  </si>
  <si>
    <t>validated SBT</t>
  </si>
  <si>
    <t>Net Zero Target</t>
  </si>
  <si>
    <t>Complete emissions inventory</t>
  </si>
  <si>
    <t>Emissions scope disclosed 2022</t>
  </si>
  <si>
    <t>Change in absolute emissions (2023-2022)</t>
  </si>
  <si>
    <t>Acquisitions</t>
  </si>
  <si>
    <t>Acquisitions Completed Time</t>
  </si>
  <si>
    <t>Danone SA</t>
  </si>
  <si>
    <t>France</t>
  </si>
  <si>
    <t>dairy</t>
  </si>
  <si>
    <t>Yes</t>
  </si>
  <si>
    <t>No</t>
  </si>
  <si>
    <t>1, 2 and 3</t>
  </si>
  <si>
    <t>same</t>
  </si>
  <si>
    <t>p3&amp;4 https://www.danone.com/content/dam/corp/global/danonecom/investors/en-sustainability/reports-and-data/cross-topic/2023/danoneenvironmental2022extrafinancialdata.pdf</t>
  </si>
  <si>
    <t>Muyuan Foodstuff Co Ltd</t>
  </si>
  <si>
    <t>China</t>
  </si>
  <si>
    <t>pork</t>
  </si>
  <si>
    <t>1 and 2</t>
  </si>
  <si>
    <t>p26 http://oss-my-official-website.oss-cn-beijing.aliyuncs.com/upload/20230601/41ef2a7b1bcb5f198723d827d92e05e8.pdf</t>
  </si>
  <si>
    <t>Inner Mongolia Yili Industrial Group Co Ltd</t>
  </si>
  <si>
    <t>p 13 https://www.yili.com/uploads/2023-05-22/f5139845-d194-4bc3-b06e-1873f4e568b81684733411576.pdf</t>
  </si>
  <si>
    <t>Hormel Foods Corp</t>
  </si>
  <si>
    <t>United States</t>
  </si>
  <si>
    <t>p 110 https://www.hormelfoods.com/wp-content/uploads/Hormel-2022-Global-Impact-Report.pdf</t>
  </si>
  <si>
    <t xml:space="preserve">Hormel Foods Corporation (NYSE: HRL) announced the closing of its acquisition of the Planters snacking portfolio ($3.35 bn) from the Kraft Heinz Company (Nasdaq: KHC) on 7 June 2021. </t>
  </si>
  <si>
    <t>Feb 11, 2021</t>
  </si>
  <si>
    <t>Tyson Foods Inc*</t>
  </si>
  <si>
    <t>multiple</t>
  </si>
  <si>
    <t>p 47 https://www.tysonfoods.com/sites/default/files/2023-08/Tyson_2022_Sustainability_Report-.pdf</t>
  </si>
  <si>
    <t>Tyson bought Supreme Foods Processing Co Ltd for USD 75.4M and Agricultural Development Co Ltd (financial terms of the transaction are undisclosed) on Nov 2 2022.</t>
  </si>
  <si>
    <t>Nov 2, 2022</t>
  </si>
  <si>
    <t>Almarai Co JSC</t>
  </si>
  <si>
    <t>Saudi Arabia</t>
  </si>
  <si>
    <t>p 95 https://sustainability.almarai.com/en/pdf/individual-pdfs/Almarai-DigitalSustainabilityReport-2022.pdf</t>
  </si>
  <si>
    <t>Almarai bought International Dairy &amp; Juice Ltd/Bahrain from PepsiCo Inc for SAR 255M</t>
  </si>
  <si>
    <t>Feb 19, 2023</t>
  </si>
  <si>
    <t>Wens Foodstuff Group Co., Ltd.</t>
  </si>
  <si>
    <t>p 40 https://fairr.reportingframework.com/file/58a38499-d62f-4e24-8fa7-7aad0185ff6a/</t>
  </si>
  <si>
    <t>Mengniu acquired Yashili International Holdings Ltd for HKD 1364.44M. Announced on May 06 2022, and completed on July 6 2023 so unlikely to be included in emission calc.</t>
  </si>
  <si>
    <t>July 6 2023</t>
  </si>
  <si>
    <t>China Mengniu Dairy Co Ltd</t>
  </si>
  <si>
    <t>China, Hong Kong</t>
  </si>
  <si>
    <t>p 63 https://img.mengniu.com.cn/Uploads/Mn/File/2023/04/26/u6448d0bf7ac9c.pdf</t>
  </si>
  <si>
    <t>Guangdong Haid Group Co., Limited</t>
  </si>
  <si>
    <t>Saputo Inc</t>
  </si>
  <si>
    <t>Canada</t>
  </si>
  <si>
    <t>p 18 https://fairr.reportingframework.com/file/99366a21-6195-4b8a-a29c-11034d146c66/</t>
  </si>
  <si>
    <t>JBS S.A.</t>
  </si>
  <si>
    <t>Brazil</t>
  </si>
  <si>
    <t>beef</t>
  </si>
  <si>
    <t>p 19 https://jbs.com.br/storage/2022/08/-sustainability-in-report-jbs-2021.pdf</t>
  </si>
  <si>
    <t xml:space="preserve">JBS SA acquired Grupo King's for EUR82M. The transaction was announced on Dec 13 2021, and completed on Feb 07 2022.
JBS SA acquired Sunnyvalley Smoked Meats Inc for USD 90M. The transaction was announced on Dec 13 2021 and completed on Feb 07 2022. </t>
  </si>
  <si>
    <t>Feb 7, 2022</t>
  </si>
  <si>
    <t>Want Want China Holdings Ltd</t>
  </si>
  <si>
    <t>p 93 https://fairr.reportingframework.com/file/9d29b1dd-c138-45b2-9ef9-c3e84453537d/</t>
  </si>
  <si>
    <t>New Hope Liuhe Co Ltd</t>
  </si>
  <si>
    <t>p 27 https://newofficial-website.newhope-liuhe.cn/guanwang/20230717/20230717170919-4030.pdf</t>
  </si>
  <si>
    <t>p 29 https://newofficial-website.newhope-liuhe.cn/guanwang/20230609/20230609091052-6586.PDF</t>
  </si>
  <si>
    <t>Vietnam Dairy Products JSC</t>
  </si>
  <si>
    <t>Vietnam</t>
  </si>
  <si>
    <t xml:space="preserve">No </t>
  </si>
  <si>
    <t>Unclear</t>
  </si>
  <si>
    <t>p 83 https://www.vinamilk.com.vn/static/uploads/article/1683632005-a8367043262056cdfbcdd116e02df5302f165403da2790ab1cb6d2c01c017a3e.pdf</t>
  </si>
  <si>
    <t>WH Group Ltd*</t>
  </si>
  <si>
    <t>p 40 http://media-whgroup.todayir.com/20230424220801390910701576_en.pdf</t>
  </si>
  <si>
    <t>Potentially contribute to the decrease in abs emission: WH Group sold Saratoga Food Specialties to Solina Group Holding for USD 587.5M. The transaction was announced on Oct 5 2022 and completed on Nov 2 2022.</t>
  </si>
  <si>
    <t>Emmi AG</t>
  </si>
  <si>
    <t>Switzerland</t>
  </si>
  <si>
    <t>p 6 https://downloads.emmi.com/app/uploads/emmi-portal/Emmi-Sustainability-Report-2022.pdf</t>
  </si>
  <si>
    <t>San Miguel Food and Beverage Inc</t>
  </si>
  <si>
    <t>Philippines</t>
  </si>
  <si>
    <t>p 22https://www.smfb.com.ph/files/reports/SMFB_2022_Sustainability_Report.pdf</t>
  </si>
  <si>
    <t>Charoen Pokphand Foods PCL</t>
  </si>
  <si>
    <t>Thailand</t>
  </si>
  <si>
    <t>p 87 https://www.cpfworldwide.com/storage/sustainability_report/CPF_SR2022_EN.pdf</t>
  </si>
  <si>
    <t>Seaboard Corporation</t>
  </si>
  <si>
    <t>Same</t>
  </si>
  <si>
    <t>Fujian Sunner Development Co Ltd</t>
  </si>
  <si>
    <t>poultry and eggs</t>
  </si>
  <si>
    <t>Fujian Sunner acquired a minority stake in Henan Sensheng Agriculture % Animal Husbandry Co Ltd.</t>
  </si>
  <si>
    <t>Dec 15, 2022</t>
  </si>
  <si>
    <t>Notes</t>
  </si>
  <si>
    <t>Market Cap</t>
  </si>
  <si>
    <t>No disclosure</t>
  </si>
  <si>
    <t>p 30 https://csr.hormelfoods.com/wp-content/uploads/Hormel-Foods-Global-Impact-Report-2021.pdf
(not used: p 110 https://www.hormelfoods.com/wp-content/uploads/Hormel-2022-Global-Impact-Report.pdf)</t>
  </si>
  <si>
    <t>p 20 https://www.smfb.com.ph/files/reports/SMFB_2021_SEC_Template_FINAL_Version.pdf</t>
  </si>
  <si>
    <t>Scope 3 for Thailand  only; Scope 1 and 2 include Thailand and overseas in 2022, Thailand only in 2021</t>
  </si>
  <si>
    <t>Scope 3 for US only; emission in 2021 exclude USA, while 2022 report includes USA</t>
  </si>
  <si>
    <t>As of 01/03/2023</t>
  </si>
  <si>
    <t>Revenue from animal  protein (%)</t>
  </si>
  <si>
    <t>Calculated based on financials, annual reports and FAIRR methodology for protein allocation</t>
  </si>
  <si>
    <t xml:space="preserve"> Responded to CDP Climate change 2022</t>
  </si>
  <si>
    <t>Responded to CDP climate change 2023</t>
  </si>
  <si>
    <t>Data Source for 2022 emissions</t>
  </si>
  <si>
    <t>Data Source for 2023 emissions</t>
  </si>
  <si>
    <t xml:space="preserve">Includes completed deals during the same period as the company's reporting period in the report used for the 2023 index emissions </t>
  </si>
  <si>
    <t xml:space="preserve">Complete emissions inventory </t>
  </si>
  <si>
    <t>It is considered complete if the company specifies feed and animal farming emissions separately</t>
  </si>
  <si>
    <t>Notes on emission scope change</t>
  </si>
  <si>
    <t>None</t>
  </si>
  <si>
    <t>Emissions scope disclosed (Index 2023)</t>
  </si>
  <si>
    <t>Total for 20 Index companies</t>
  </si>
  <si>
    <t>Change</t>
  </si>
  <si>
    <t>TOTAL</t>
  </si>
  <si>
    <t>Tonnes of emissions CO2e (Index 2023)</t>
  </si>
  <si>
    <t>Tonnes of emissions CO2e (Index 2022)</t>
  </si>
  <si>
    <t>Tonnes of emissions CO2e (Index 2023 for same scope as 2022)</t>
  </si>
  <si>
    <t>Market Cap FY2022 ($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</si>
</sst>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5">
    <font>
      <sz val="11"/>
      <color theme="1"/>
      <name val="Calibri"/>
      <family val="2"/>
      <charset val="134"/>
      <scheme val="minor"/>
    </font>
    <font>
      <sz val="11"/>
      <color theme="1"/>
      <name val="Calibri"/>
      <family val="2"/>
      <charset val="134"/>
      <scheme val="minor"/>
    </font>
    <font>
      <sz val="11"/>
      <color theme="1"/>
      <name val="Calibri"/>
      <family val="2"/>
      <scheme val="minor"/>
    </font>
    <font>
      <sz val="8"/>
      <name val="Calibri"/>
      <family val="2"/>
      <charset val="134"/>
      <scheme val="minor"/>
    </font>
    <font>
      <b/>
      <sz val="12"/>
      <color theme="1"/>
      <name val="Calibri"/>
      <family val="2"/>
    </font>
    <font>
      <sz val="12"/>
      <color theme="1"/>
      <name val="Calibri"/>
      <family val="2"/>
    </font>
    <font>
      <sz val="12"/>
      <name val="Calibri"/>
      <family val="2"/>
    </font>
    <font>
      <sz val="12"/>
      <color rgb="FF000000"/>
      <name val="Calibri"/>
      <family val="2"/>
    </font>
    <font>
      <sz val="11"/>
      <color theme="1"/>
      <name val="Tahoma"/>
      <family val="2"/>
      <charset val="134"/>
    </font>
    <font>
      <sz val="12"/>
      <color rgb="FF000000"/>
      <name val="Calibri"/>
      <family val="2"/>
    </font>
    <font>
      <sz val="11"/>
      <color rgb="FF000000"/>
      <name val="Calibri"/>
      <family val="2"/>
    </font>
    <font>
      <b/>
      <sz val="12"/>
      <color theme="0"/>
      <name val="Calibri"/>
      <family val="2"/>
    </font>
    <font>
      <sz val="9"/>
      <color theme="1"/>
      <name val="Segoe UI"/>
      <family val="2"/>
    </font>
    <font>
      <b/>
      <sz val="11"/>
      <color theme="1"/>
      <name val="Calibri"/>
      <family val="2"/>
      <scheme val="minor"/>
    </font>
    <font>
      <sz val="12"/>
      <color theme="1"/>
      <name val="Calibri"/>
      <family val="2"/>
      <charset val="134"/>
      <scheme val="minor"/>
    </font>
  </fonts>
  <fills count="4">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rgb="FFFFFFFF"/>
      </right>
      <top style="thin">
        <color rgb="FFFFFFFF"/>
      </top>
      <bottom style="thin">
        <color rgb="FFFFFFFF"/>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43" fontId="6" fillId="0" borderId="1" xfId="2" applyFont="1" applyFill="1" applyBorder="1" applyAlignment="1">
      <alignment horizontal="left" vertical="center"/>
    </xf>
    <xf numFmtId="3" fontId="7" fillId="0" borderId="1" xfId="0" applyNumberFormat="1" applyFont="1" applyBorder="1" applyAlignment="1">
      <alignment horizontal="left"/>
    </xf>
    <xf numFmtId="3" fontId="7" fillId="0" borderId="1" xfId="0" applyNumberFormat="1" applyFont="1" applyBorder="1" applyAlignment="1">
      <alignment horizontal="left" vertical="center"/>
    </xf>
    <xf numFmtId="3" fontId="5" fillId="0" borderId="1" xfId="0" applyNumberFormat="1" applyFont="1" applyBorder="1" applyAlignment="1">
      <alignment horizontal="left"/>
    </xf>
    <xf numFmtId="0" fontId="5" fillId="0" borderId="0" xfId="0" applyFo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wrapText="1"/>
    </xf>
    <xf numFmtId="3" fontId="5" fillId="0" borderId="0" xfId="0" applyNumberFormat="1" applyFont="1"/>
    <xf numFmtId="10" fontId="5" fillId="0" borderId="0" xfId="1" applyNumberFormat="1" applyFont="1" applyFill="1"/>
    <xf numFmtId="0" fontId="4" fillId="0" borderId="0" xfId="0" applyFont="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xf>
    <xf numFmtId="0" fontId="5" fillId="0" borderId="1" xfId="0" applyFont="1" applyBorder="1" applyAlignment="1">
      <alignment horizontal="left" wrapText="1"/>
    </xf>
    <xf numFmtId="43" fontId="7" fillId="0" borderId="1" xfId="2" applyFont="1" applyFill="1" applyBorder="1" applyAlignment="1">
      <alignment horizontal="left" vertical="center"/>
    </xf>
    <xf numFmtId="0" fontId="7" fillId="0" borderId="1" xfId="0" applyFont="1" applyBorder="1" applyAlignment="1">
      <alignment horizontal="left"/>
    </xf>
    <xf numFmtId="3" fontId="7" fillId="0" borderId="0" xfId="0" applyNumberFormat="1" applyFont="1"/>
    <xf numFmtId="0" fontId="9" fillId="0" borderId="0" xfId="0" applyFont="1"/>
    <xf numFmtId="0" fontId="7" fillId="0" borderId="1" xfId="0" applyFont="1" applyBorder="1" applyAlignment="1">
      <alignment horizontal="left" wrapText="1"/>
    </xf>
    <xf numFmtId="0" fontId="7" fillId="0" borderId="0" xfId="0" applyFont="1"/>
    <xf numFmtId="0" fontId="5" fillId="0" borderId="1" xfId="0" applyFont="1" applyBorder="1" applyAlignment="1">
      <alignment horizontal="left" vertical="center" wrapText="1"/>
    </xf>
    <xf numFmtId="43" fontId="6" fillId="0" borderId="1" xfId="2" applyFont="1" applyFill="1" applyBorder="1" applyAlignment="1">
      <alignment horizontal="left"/>
    </xf>
    <xf numFmtId="0" fontId="5" fillId="0" borderId="3" xfId="0" applyFont="1" applyBorder="1" applyAlignment="1">
      <alignment horizontal="left"/>
    </xf>
    <xf numFmtId="0" fontId="5" fillId="0" borderId="3" xfId="0" applyFont="1" applyBorder="1" applyAlignment="1">
      <alignment horizontal="left" vertical="center"/>
    </xf>
    <xf numFmtId="0" fontId="5" fillId="0" borderId="3" xfId="0" applyFont="1" applyBorder="1" applyAlignment="1">
      <alignment horizontal="left" wrapText="1"/>
    </xf>
    <xf numFmtId="10" fontId="5" fillId="0" borderId="0" xfId="0" applyNumberFormat="1" applyFont="1"/>
    <xf numFmtId="0" fontId="12" fillId="0" borderId="0" xfId="0" applyFont="1" applyAlignment="1">
      <alignment vertical="center"/>
    </xf>
    <xf numFmtId="0" fontId="11" fillId="0" borderId="0" xfId="0" applyFont="1" applyAlignment="1">
      <alignment horizontal="left" vertical="center" wrapText="1"/>
    </xf>
    <xf numFmtId="3" fontId="5" fillId="0" borderId="1" xfId="0" applyNumberFormat="1" applyFont="1" applyBorder="1" applyAlignment="1">
      <alignment horizontal="right"/>
    </xf>
    <xf numFmtId="3" fontId="7" fillId="0" borderId="1" xfId="0" applyNumberFormat="1" applyFont="1" applyBorder="1" applyAlignment="1">
      <alignment horizontal="right"/>
    </xf>
    <xf numFmtId="0" fontId="5" fillId="0" borderId="1" xfId="0" applyFont="1" applyBorder="1" applyAlignment="1">
      <alignment horizontal="right"/>
    </xf>
    <xf numFmtId="4" fontId="5" fillId="0" borderId="1" xfId="0" applyNumberFormat="1" applyFont="1" applyBorder="1" applyAlignment="1">
      <alignment horizontal="right"/>
    </xf>
    <xf numFmtId="3" fontId="5" fillId="0" borderId="1" xfId="0" applyNumberFormat="1" applyFont="1" applyBorder="1" applyAlignment="1">
      <alignment horizontal="right" vertical="center"/>
    </xf>
    <xf numFmtId="3" fontId="5" fillId="0" borderId="0" xfId="0" applyNumberFormat="1" applyFont="1" applyAlignment="1">
      <alignment horizontal="right" vertical="center"/>
    </xf>
    <xf numFmtId="3" fontId="7" fillId="0" borderId="1" xfId="0" applyNumberFormat="1" applyFont="1" applyBorder="1" applyAlignment="1">
      <alignment horizontal="right" vertical="center"/>
    </xf>
    <xf numFmtId="10" fontId="5" fillId="0" borderId="1" xfId="0" applyNumberFormat="1" applyFont="1" applyBorder="1" applyAlignment="1">
      <alignment horizontal="right"/>
    </xf>
    <xf numFmtId="0" fontId="4" fillId="2" borderId="0" xfId="0" applyFont="1" applyFill="1" applyAlignment="1">
      <alignment horizontal="left" vertical="center" wrapText="1"/>
    </xf>
    <xf numFmtId="0" fontId="7" fillId="0" borderId="1" xfId="0" applyFont="1" applyBorder="1" applyAlignment="1">
      <alignment horizontal="left" vertical="center" wrapText="1"/>
    </xf>
    <xf numFmtId="0" fontId="10" fillId="0" borderId="2" xfId="0" applyFont="1" applyBorder="1" applyAlignment="1">
      <alignment wrapText="1"/>
    </xf>
    <xf numFmtId="0" fontId="5" fillId="0" borderId="2" xfId="0" applyFont="1" applyBorder="1" applyAlignment="1">
      <alignment horizontal="left" vertical="center" wrapText="1"/>
    </xf>
    <xf numFmtId="0" fontId="10" fillId="0" borderId="1" xfId="0" applyFont="1" applyBorder="1" applyAlignment="1">
      <alignment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13" fillId="3" borderId="5" xfId="0" applyFont="1" applyFill="1" applyBorder="1"/>
    <xf numFmtId="0" fontId="13" fillId="3" borderId="6" xfId="0" applyFont="1" applyFill="1" applyBorder="1"/>
    <xf numFmtId="10" fontId="4" fillId="3" borderId="9" xfId="1" applyNumberFormat="1" applyFont="1" applyFill="1" applyBorder="1"/>
    <xf numFmtId="0" fontId="0" fillId="3" borderId="4" xfId="0" applyFill="1" applyBorder="1"/>
    <xf numFmtId="0" fontId="0" fillId="0" borderId="0" xfId="0" applyFill="1" applyBorder="1"/>
    <xf numFmtId="0" fontId="5" fillId="0" borderId="0" xfId="0" applyFont="1" applyFill="1" applyBorder="1"/>
    <xf numFmtId="0" fontId="5" fillId="0" borderId="0" xfId="0" applyFont="1" applyFill="1" applyBorder="1" applyAlignment="1">
      <alignment wrapText="1"/>
    </xf>
    <xf numFmtId="0" fontId="4" fillId="3" borderId="7" xfId="0" applyFont="1" applyFill="1" applyBorder="1" applyAlignment="1">
      <alignment wrapText="1"/>
    </xf>
    <xf numFmtId="3" fontId="0" fillId="3" borderId="8" xfId="0" applyNumberFormat="1" applyFont="1" applyFill="1" applyBorder="1"/>
    <xf numFmtId="0" fontId="5" fillId="0" borderId="0" xfId="0" applyFont="1" applyFill="1" applyAlignment="1">
      <alignment wrapText="1"/>
    </xf>
    <xf numFmtId="0" fontId="5" fillId="0" borderId="0" xfId="0" applyFont="1" applyFill="1"/>
    <xf numFmtId="0" fontId="5" fillId="0" borderId="1" xfId="0" applyFont="1" applyFill="1" applyBorder="1" applyAlignment="1">
      <alignment horizontal="left"/>
    </xf>
    <xf numFmtId="0" fontId="14" fillId="0" borderId="1" xfId="0" applyFont="1" applyFill="1" applyBorder="1" applyAlignment="1">
      <alignment horizontal="left"/>
    </xf>
    <xf numFmtId="0" fontId="0" fillId="0" borderId="10" xfId="0" applyFill="1" applyBorder="1"/>
    <xf numFmtId="0" fontId="0" fillId="0" borderId="11" xfId="0" applyFill="1" applyBorder="1"/>
    <xf numFmtId="0" fontId="0" fillId="0" borderId="0" xfId="0" applyFill="1" applyAlignment="1">
      <alignment wrapText="1"/>
    </xf>
    <xf numFmtId="10" fontId="5" fillId="0" borderId="1" xfId="0" applyNumberFormat="1" applyFont="1" applyFill="1" applyBorder="1" applyAlignment="1">
      <alignment horizontal="right"/>
    </xf>
    <xf numFmtId="3" fontId="14" fillId="0" borderId="1" xfId="0" applyNumberFormat="1" applyFont="1" applyFill="1" applyBorder="1" applyAlignment="1">
      <alignment horizontal="left"/>
    </xf>
    <xf numFmtId="3" fontId="5" fillId="0" borderId="1" xfId="0" applyNumberFormat="1" applyFont="1" applyFill="1" applyBorder="1" applyAlignment="1">
      <alignment horizontal="left"/>
    </xf>
    <xf numFmtId="41" fontId="5" fillId="0" borderId="1" xfId="3" applyNumberFormat="1" applyFont="1" applyBorder="1" applyAlignment="1">
      <alignment horizontal="right"/>
    </xf>
    <xf numFmtId="43" fontId="5" fillId="0" borderId="0" xfId="0" applyNumberFormat="1" applyFont="1" applyFill="1"/>
    <xf numFmtId="3" fontId="0" fillId="0" borderId="0" xfId="0" applyNumberFormat="1" applyFill="1" applyAlignment="1">
      <alignment horizontal="right"/>
    </xf>
    <xf numFmtId="3" fontId="0" fillId="0" borderId="10" xfId="0" applyNumberFormat="1" applyFill="1" applyBorder="1" applyAlignment="1">
      <alignment horizontal="right"/>
    </xf>
  </cellXfs>
  <cellStyles count="4">
    <cellStyle name="Comma" xfId="3" builtinId="3"/>
    <cellStyle name="Comma 2" xfId="2" xr:uid="{0A99E11E-8159-4BB8-A77E-5AF3840CE579}"/>
    <cellStyle name="Normal" xfId="0" builtinId="0"/>
    <cellStyle name="Percent" xfId="1" builtinId="5"/>
  </cellStyles>
  <dxfs count="26">
    <dxf>
      <font>
        <sz val="12"/>
      </font>
      <numFmt numFmtId="3"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font>
      <numFmt numFmtId="3"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none"/>
      </font>
      <fill>
        <patternFill patternType="none">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none"/>
      </font>
      <fill>
        <patternFill patternType="none">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none"/>
      </font>
      <numFmt numFmtId="14" formatCode="0.00%"/>
      <fill>
        <patternFill patternType="none">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right" textRotation="0" wrapText="0" indent="0" justifyLastLine="0" shrinkToFit="0" readingOrder="0"/>
      <border outline="0">
        <right style="thin">
          <color indexed="64"/>
        </right>
      </border>
    </dxf>
    <dxf>
      <fill>
        <patternFill patternType="none">
          <bgColor auto="1"/>
        </patternFill>
      </fill>
      <alignment horizontal="right" textRotation="0" wrapText="0"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alignment textRotation="0" wrapText="1"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border outline="0">
        <left style="thin">
          <color indexed="64"/>
        </left>
      </border>
    </dxf>
    <dxf>
      <fill>
        <patternFill patternType="none">
          <bgColor auto="1"/>
        </patternFill>
      </fill>
      <border outline="0">
        <right style="thin">
          <color indexed="64"/>
        </right>
      </border>
    </dxf>
    <dxf>
      <font>
        <sz val="12"/>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2"/>
        <color auto="1"/>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bgColor auto="1"/>
        </patternFill>
      </fill>
    </dxf>
    <dxf>
      <fill>
        <patternFill patternType="none">
          <bgColor auto="1"/>
        </patternFill>
      </fill>
    </dxf>
    <dxf>
      <fill>
        <patternFill patternType="none">
          <bgColor auto="1"/>
        </patternFill>
      </fill>
      <alignment textRotation="0" wrapText="1" justifyLastLine="0" shrinkToFit="0" readingOrder="0"/>
    </dxf>
    <dxf>
      <fill>
        <patternFill patternType="none">
          <bgColor auto="1"/>
        </patternFill>
      </fill>
      <alignment textRotation="0" wrapText="1" justifyLastLine="0" shrinkToFit="0" readingOrder="0"/>
    </dxf>
    <dxf>
      <border outline="0">
        <bottom style="thin">
          <color indexed="64"/>
        </bottom>
      </border>
    </dxf>
    <dxf>
      <font>
        <b val="0"/>
        <i val="0"/>
        <strike val="0"/>
        <condense val="0"/>
        <extend val="0"/>
        <outline val="0"/>
        <shadow val="0"/>
        <u val="none"/>
        <vertAlign val="baseline"/>
        <sz val="12"/>
        <color theme="1"/>
        <name val="Calibri"/>
        <family val="2"/>
        <scheme val="none"/>
      </font>
      <fill>
        <patternFill patternType="none">
          <bgColor auto="1"/>
        </patternFill>
      </fill>
      <alignment horizontal="left" vertical="bottom" textRotation="0" wrapText="0" indent="0" justifyLastLine="0" shrinkToFit="0" readingOrder="0"/>
    </dxf>
    <dxf>
      <font>
        <b/>
        <i val="0"/>
        <strike val="0"/>
        <condense val="0"/>
        <extend val="0"/>
        <outline val="0"/>
        <shadow val="0"/>
        <u val="none"/>
        <vertAlign val="baseline"/>
        <sz val="12"/>
        <color theme="1"/>
        <name val="Calibri"/>
        <family val="2"/>
        <scheme val="none"/>
      </font>
      <fill>
        <patternFill patternType="none">
          <fgColor indexed="64"/>
          <bgColor auto="1"/>
        </patternFill>
      </fill>
      <alignment horizontal="left" vertical="center" textRotation="0" wrapText="1" indent="0" justifyLastLine="0" shrinkToFit="0" readingOrder="0"/>
    </dxf>
    <dxf>
      <font>
        <color rgb="FF006100"/>
      </font>
      <fill>
        <patternFill>
          <bgColor rgb="FFC6EFCE"/>
        </patternFill>
      </fill>
    </dxf>
    <dxf>
      <fill>
        <patternFill>
          <bgColor theme="9" tint="0.79998168889431442"/>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06AD1C-0A28-4F01-9715-53EA6B5491CD}" name="Table2" displayName="Table2" ref="A4:T25" totalsRowShown="0" headerRowDxfId="22" dataDxfId="21" tableBorderDxfId="20">
  <autoFilter ref="A4:T25" xr:uid="{4C78A665-19F0-4B3F-93DA-274D12F4B03B}"/>
  <tableColumns count="20">
    <tableColumn id="1" xr3:uid="{5DD1094D-430A-4FC4-87D1-EAD9E6F93AE6}" name="Company" dataDxfId="19"/>
    <tableColumn id="2" xr3:uid="{802C9D6D-BA2C-4BC4-BC19-7FA6CF4DBFD3}" name="Country" dataDxfId="18"/>
    <tableColumn id="4" xr3:uid="{1AF060E5-C0E3-4652-90BA-BE943BBAE5AD}" name="Market Cap FY2022 ($ bn)" dataDxfId="17">
      <calculatedColumnFormula>INDEX(#REF!,MATCH('top 20 summary'!A5,#REF!,0))</calculatedColumnFormula>
    </tableColumn>
    <tableColumn id="5" xr3:uid="{B9C0C3E9-6478-49D0-98CA-4C1053402391}" name="Protein" dataDxfId="16"/>
    <tableColumn id="8" xr3:uid="{8E6AAC29-0F77-4B52-A75C-98045E38D4BB}" name="validated SBT" dataDxfId="15" dataCellStyle="Comma 2"/>
    <tableColumn id="9" xr3:uid="{D534DC9E-83F5-48C7-A254-7A9340A73E59}" name="Net Zero Target" dataDxfId="14"/>
    <tableColumn id="6" xr3:uid="{06496887-5B47-4F71-9CE4-3E9AD05D40CD}" name=" Responded to CDP Climate change 2022" dataDxfId="13"/>
    <tableColumn id="7" xr3:uid="{25AF54E9-449F-4DE0-9F78-2A08F236BB4C}" name="Responded to CDP climate change 2023" dataDxfId="12"/>
    <tableColumn id="15" xr3:uid="{0BB250EF-AD81-4935-AE65-D8D9D1F64A8B}" name="Tonnes of emissions CO2e (Index 2023)" dataDxfId="11"/>
    <tableColumn id="16" xr3:uid="{2B2724EA-14B0-46DC-A4E2-B579BE4535BA}" name="Emissions scope disclosed (Index 2023)" dataDxfId="10"/>
    <tableColumn id="17" xr3:uid="{E60EBD1C-29F8-4783-AC1F-932CF3FF3E80}" name="Emissions scope disclosed 2022" dataDxfId="9"/>
    <tableColumn id="31" xr3:uid="{290EE3A9-83D6-4A84-9AEA-FAB6C7F84A95}" name="Notes on emission scope change" dataDxfId="8"/>
    <tableColumn id="28" xr3:uid="{B1E85673-8381-4AE2-8B75-5043C4DB6056}" name="Complete emissions inventory " dataDxfId="7"/>
    <tableColumn id="20" xr3:uid="{65DE55C3-CA88-40E1-BF8C-A94E758AEEBF}" name="Tonnes of emissions CO2e (Index 2022)" dataDxfId="6"/>
    <tableColumn id="23" xr3:uid="{674A2EBA-A66E-4ACC-871F-2FA11955AB3F}" name="Tonnes of emissions CO2e (Index 2023 for same scope as 2022)" dataDxfId="5"/>
    <tableColumn id="24" xr3:uid="{029E93CA-6547-4503-ADAD-1DDA6216F385}" name="Change in absolute emissions (2023-2022)" dataDxfId="4">
      <calculatedColumnFormula>IFERROR((O5-N5)/N5,"N/A")</calculatedColumnFormula>
    </tableColumn>
    <tableColumn id="26" xr3:uid="{C3D29463-6716-49BE-9940-78B685C3052E}" name="Acquisitions" dataDxfId="3"/>
    <tableColumn id="27" xr3:uid="{9607D4EA-E5D8-40A2-9295-8D66F14697BE}" name="Acquisitions Completed Time" dataDxfId="2"/>
    <tableColumn id="19" xr3:uid="{50EF03EC-C396-4C0E-B52E-677F83F6C3D6}" name="Data Source for 2022 emissions" dataDxfId="1"/>
    <tableColumn id="21" xr3:uid="{5FE77847-2FFB-4001-BB68-6E1E4FE58C28}" name="Data Source for 2023 emiss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8A665-19F0-4B3F-93DA-274D12F4B03B}">
  <dimension ref="A1:AQ30"/>
  <sheetViews>
    <sheetView showGridLines="0" tabSelected="1" zoomScale="80" zoomScaleNormal="80" workbookViewId="0">
      <pane xSplit="1" topLeftCell="B1" activePane="topRight" state="frozen"/>
      <selection pane="topRight" activeCell="L7" sqref="L7"/>
    </sheetView>
  </sheetViews>
  <sheetFormatPr defaultColWidth="8.44140625" defaultRowHeight="15.75" customHeight="1"/>
  <cols>
    <col min="1" max="1" width="18.33203125" style="5" customWidth="1"/>
    <col min="2" max="2" width="9.88671875" style="5" customWidth="1"/>
    <col min="3" max="3" width="11.5546875" style="5" customWidth="1"/>
    <col min="4" max="4" width="12.88671875" style="5" hidden="1" customWidth="1"/>
    <col min="5" max="6" width="15.77734375" style="5" hidden="1" customWidth="1"/>
    <col min="7" max="7" width="18.21875" hidden="1" customWidth="1"/>
    <col min="8" max="8" width="14.33203125" hidden="1" customWidth="1"/>
    <col min="9" max="9" width="21.109375" customWidth="1"/>
    <col min="10" max="10" width="17.44140625" customWidth="1"/>
    <col min="11" max="11" width="18.77734375" customWidth="1"/>
    <col min="12" max="12" width="14.77734375" customWidth="1"/>
    <col min="13" max="13" width="21.5546875" customWidth="1"/>
    <col min="14" max="14" width="15.44140625" customWidth="1"/>
    <col min="15" max="15" width="18" customWidth="1"/>
    <col min="16" max="16" width="13.77734375" customWidth="1"/>
    <col min="17" max="17" width="21.77734375" customWidth="1"/>
    <col min="18" max="18" width="13.77734375" customWidth="1"/>
    <col min="19" max="19" width="20" customWidth="1"/>
    <col min="20" max="20" width="14.44140625" style="8" customWidth="1"/>
    <col min="21" max="21" width="18.44140625" style="5" bestFit="1" customWidth="1"/>
    <col min="22" max="22" width="15.77734375" style="5" customWidth="1"/>
    <col min="24" max="24" width="27.77734375" customWidth="1"/>
    <col min="25" max="25" width="27.77734375" style="5" customWidth="1"/>
    <col min="26" max="26" width="24.6640625" style="5" customWidth="1"/>
    <col min="27" max="27" width="24" style="5" customWidth="1"/>
    <col min="28" max="28" width="18.88671875" style="5" customWidth="1"/>
    <col min="31" max="31" width="18.21875" style="5" customWidth="1"/>
    <col min="32" max="33" width="29.109375" style="5" customWidth="1"/>
    <col min="34" max="34" width="15.44140625" style="5" customWidth="1"/>
    <col min="35" max="35" width="18.77734375" style="5" customWidth="1"/>
    <col min="36" max="36" width="15" style="6" customWidth="1"/>
    <col min="37" max="37" width="17.109375" style="5" customWidth="1"/>
    <col min="38" max="38" width="17" style="7" customWidth="1"/>
    <col min="39" max="39" width="15.21875" style="5" customWidth="1"/>
    <col min="40" max="40" width="20.6640625" style="5" customWidth="1"/>
    <col min="41" max="41" width="39.88671875" style="5" customWidth="1"/>
    <col min="42" max="16384" width="8.44140625" style="5"/>
  </cols>
  <sheetData>
    <row r="1" spans="1:38" ht="15.75" customHeight="1">
      <c r="J1" s="48"/>
      <c r="K1" s="48"/>
      <c r="L1" s="48"/>
      <c r="M1" s="47"/>
      <c r="N1" s="44">
        <v>2022</v>
      </c>
      <c r="O1" s="44">
        <v>2023</v>
      </c>
      <c r="P1" s="45" t="s">
        <v>106</v>
      </c>
    </row>
    <row r="2" spans="1:38" ht="30" customHeight="1" thickBot="1">
      <c r="E2" s="6"/>
      <c r="G2" s="5"/>
      <c r="H2" s="5"/>
      <c r="I2" s="5"/>
      <c r="K2" s="49"/>
      <c r="L2" s="50"/>
      <c r="M2" s="51" t="s">
        <v>105</v>
      </c>
      <c r="N2" s="52">
        <f>SUBTOTAL(109,N5:N25)</f>
        <v>284046326</v>
      </c>
      <c r="O2" s="52">
        <f>SUBTOTAL(109,O5:O25)</f>
        <v>293365837.5</v>
      </c>
      <c r="P2" s="46">
        <f>(O2-N2)/N2</f>
        <v>3.280982940789736E-2</v>
      </c>
      <c r="Q2" s="5"/>
      <c r="R2" s="5"/>
      <c r="S2" s="5"/>
      <c r="T2" s="5"/>
      <c r="W2" s="5"/>
      <c r="X2" s="5"/>
      <c r="AC2" s="5"/>
      <c r="AD2" s="5"/>
      <c r="AJ2" s="5"/>
      <c r="AL2" s="5"/>
    </row>
    <row r="3" spans="1:38" ht="15.75" customHeight="1">
      <c r="E3" s="6"/>
      <c r="G3" s="5"/>
      <c r="H3" s="5"/>
      <c r="I3" s="5"/>
      <c r="J3" s="5"/>
      <c r="K3" s="5"/>
      <c r="L3" s="8"/>
      <c r="M3" s="5"/>
      <c r="N3" s="5"/>
      <c r="O3" s="5"/>
      <c r="P3" s="5"/>
      <c r="Q3" s="5"/>
      <c r="R3" s="5"/>
      <c r="S3" s="5"/>
      <c r="T3" s="5"/>
      <c r="W3" s="5"/>
      <c r="X3" s="5"/>
      <c r="AC3" s="5"/>
      <c r="AD3" s="5"/>
      <c r="AJ3" s="5"/>
      <c r="AL3" s="5"/>
    </row>
    <row r="4" spans="1:38" ht="46.5" customHeight="1">
      <c r="A4" s="11" t="s">
        <v>0</v>
      </c>
      <c r="B4" s="11" t="s">
        <v>1</v>
      </c>
      <c r="C4" s="11" t="s">
        <v>111</v>
      </c>
      <c r="D4" s="11" t="s">
        <v>2</v>
      </c>
      <c r="E4" s="11" t="s">
        <v>3</v>
      </c>
      <c r="F4" s="11" t="s">
        <v>4</v>
      </c>
      <c r="G4" s="11" t="s">
        <v>95</v>
      </c>
      <c r="H4" s="11" t="s">
        <v>96</v>
      </c>
      <c r="I4" s="28" t="s">
        <v>108</v>
      </c>
      <c r="J4" s="11" t="s">
        <v>104</v>
      </c>
      <c r="K4" s="11" t="s">
        <v>6</v>
      </c>
      <c r="L4" s="11" t="s">
        <v>102</v>
      </c>
      <c r="M4" s="11" t="s">
        <v>100</v>
      </c>
      <c r="N4" s="37" t="s">
        <v>109</v>
      </c>
      <c r="O4" s="37" t="s">
        <v>110</v>
      </c>
      <c r="P4" s="37" t="s">
        <v>7</v>
      </c>
      <c r="Q4" s="11" t="s">
        <v>8</v>
      </c>
      <c r="R4" s="11" t="s">
        <v>9</v>
      </c>
      <c r="S4" s="11" t="s">
        <v>97</v>
      </c>
      <c r="T4" s="11" t="s">
        <v>98</v>
      </c>
      <c r="W4" s="5"/>
      <c r="X4" s="5"/>
      <c r="AC4" s="5"/>
      <c r="AD4" s="5"/>
      <c r="AJ4" s="5"/>
      <c r="AL4" s="5"/>
    </row>
    <row r="5" spans="1:38" ht="29.55" customHeight="1">
      <c r="A5" s="21" t="s">
        <v>18</v>
      </c>
      <c r="B5" s="21" t="s">
        <v>19</v>
      </c>
      <c r="C5" s="1">
        <v>39.979999999999997</v>
      </c>
      <c r="D5" s="1" t="s">
        <v>20</v>
      </c>
      <c r="E5" s="1" t="s">
        <v>14</v>
      </c>
      <c r="F5" s="1" t="s">
        <v>14</v>
      </c>
      <c r="G5" s="1" t="s">
        <v>14</v>
      </c>
      <c r="H5" s="1" t="s">
        <v>14</v>
      </c>
      <c r="I5" s="29">
        <v>7300100</v>
      </c>
      <c r="J5" s="13" t="s">
        <v>21</v>
      </c>
      <c r="K5" s="4" t="s">
        <v>16</v>
      </c>
      <c r="L5" s="14"/>
      <c r="M5" s="13" t="s">
        <v>14</v>
      </c>
      <c r="N5" s="33">
        <v>5911900</v>
      </c>
      <c r="O5" s="29">
        <v>7300100</v>
      </c>
      <c r="P5" s="36">
        <f t="shared" ref="P5:P24" si="0">IFERROR((O5-N5)/N5,"N/A")</f>
        <v>0.23481452663272384</v>
      </c>
      <c r="Q5" s="13"/>
      <c r="R5" s="13"/>
      <c r="S5" s="13" t="s">
        <v>22</v>
      </c>
      <c r="T5" s="13" t="s">
        <v>22</v>
      </c>
      <c r="W5" s="5"/>
      <c r="X5" s="5"/>
      <c r="AC5" s="5"/>
      <c r="AD5" s="5"/>
      <c r="AJ5" s="5"/>
      <c r="AL5" s="5"/>
    </row>
    <row r="6" spans="1:38" ht="31.05" customHeight="1">
      <c r="A6" s="21" t="s">
        <v>10</v>
      </c>
      <c r="B6" s="21" t="s">
        <v>11</v>
      </c>
      <c r="C6" s="1">
        <v>38.229999999999997</v>
      </c>
      <c r="D6" s="1" t="s">
        <v>12</v>
      </c>
      <c r="E6" s="1" t="s">
        <v>13</v>
      </c>
      <c r="F6" s="1" t="s">
        <v>13</v>
      </c>
      <c r="G6" s="1" t="s">
        <v>13</v>
      </c>
      <c r="H6" s="1" t="s">
        <v>13</v>
      </c>
      <c r="I6" s="29">
        <v>24207000</v>
      </c>
      <c r="J6" s="13" t="s">
        <v>15</v>
      </c>
      <c r="K6" s="4" t="s">
        <v>16</v>
      </c>
      <c r="L6" s="14"/>
      <c r="M6" s="13" t="s">
        <v>14</v>
      </c>
      <c r="N6" s="33">
        <v>24714000</v>
      </c>
      <c r="O6" s="29">
        <v>24207000</v>
      </c>
      <c r="P6" s="36">
        <f t="shared" si="0"/>
        <v>-2.0514688031075503E-2</v>
      </c>
      <c r="Q6" s="13"/>
      <c r="R6" s="13"/>
      <c r="S6" s="13" t="s">
        <v>17</v>
      </c>
      <c r="T6" s="13" t="s">
        <v>17</v>
      </c>
      <c r="U6" s="10"/>
      <c r="W6" s="5"/>
      <c r="X6" s="5"/>
      <c r="AC6" s="5"/>
      <c r="AD6" s="5"/>
      <c r="AJ6" s="5"/>
      <c r="AL6" s="5"/>
    </row>
    <row r="7" spans="1:38" ht="47.55" customHeight="1">
      <c r="A7" s="21" t="s">
        <v>23</v>
      </c>
      <c r="B7" s="21" t="s">
        <v>19</v>
      </c>
      <c r="C7" s="1">
        <v>28.99</v>
      </c>
      <c r="D7" s="1" t="s">
        <v>12</v>
      </c>
      <c r="E7" s="1" t="s">
        <v>14</v>
      </c>
      <c r="F7" s="1" t="s">
        <v>13</v>
      </c>
      <c r="G7" s="1" t="s">
        <v>13</v>
      </c>
      <c r="H7" s="1" t="s">
        <v>13</v>
      </c>
      <c r="I7" s="29">
        <v>1790000</v>
      </c>
      <c r="J7" s="13" t="s">
        <v>21</v>
      </c>
      <c r="K7" s="4" t="s">
        <v>16</v>
      </c>
      <c r="L7" s="14"/>
      <c r="M7" s="13" t="s">
        <v>14</v>
      </c>
      <c r="N7" s="33">
        <v>1880000</v>
      </c>
      <c r="O7" s="29">
        <v>1790000</v>
      </c>
      <c r="P7" s="36">
        <f t="shared" si="0"/>
        <v>-4.7872340425531915E-2</v>
      </c>
      <c r="Q7" s="13"/>
      <c r="R7" s="13"/>
      <c r="S7" s="13" t="s">
        <v>24</v>
      </c>
      <c r="T7" s="13" t="s">
        <v>24</v>
      </c>
      <c r="W7" s="5"/>
      <c r="X7" s="5"/>
      <c r="AC7" s="5"/>
      <c r="AD7" s="5"/>
      <c r="AJ7" s="5"/>
      <c r="AL7" s="5"/>
    </row>
    <row r="8" spans="1:38" s="18" customFormat="1" ht="19.5" customHeight="1">
      <c r="A8" s="38" t="s">
        <v>25</v>
      </c>
      <c r="B8" s="38" t="s">
        <v>26</v>
      </c>
      <c r="C8" s="1">
        <v>23.95</v>
      </c>
      <c r="D8" s="15" t="s">
        <v>20</v>
      </c>
      <c r="E8" s="15" t="s">
        <v>14</v>
      </c>
      <c r="F8" s="15" t="s">
        <v>14</v>
      </c>
      <c r="G8" s="15" t="s">
        <v>13</v>
      </c>
      <c r="H8" s="15" t="s">
        <v>13</v>
      </c>
      <c r="I8" s="30">
        <v>1186354</v>
      </c>
      <c r="J8" s="13" t="s">
        <v>21</v>
      </c>
      <c r="K8" s="4" t="s">
        <v>16</v>
      </c>
      <c r="L8" s="14"/>
      <c r="M8" s="16" t="s">
        <v>14</v>
      </c>
      <c r="N8" s="34">
        <v>730739</v>
      </c>
      <c r="O8" s="30">
        <v>1186354</v>
      </c>
      <c r="P8" s="36">
        <f t="shared" si="0"/>
        <v>0.62349895106187025</v>
      </c>
      <c r="Q8" s="2" t="s">
        <v>28</v>
      </c>
      <c r="R8" s="2" t="s">
        <v>29</v>
      </c>
      <c r="S8" s="2" t="s">
        <v>88</v>
      </c>
      <c r="T8" s="2" t="s">
        <v>27</v>
      </c>
      <c r="U8" s="17"/>
    </row>
    <row r="9" spans="1:38" s="20" customFormat="1" ht="19.5" customHeight="1">
      <c r="A9" s="38" t="s">
        <v>30</v>
      </c>
      <c r="B9" s="38" t="s">
        <v>26</v>
      </c>
      <c r="C9" s="1">
        <v>21.09</v>
      </c>
      <c r="D9" s="15" t="s">
        <v>31</v>
      </c>
      <c r="E9" s="15" t="s">
        <v>13</v>
      </c>
      <c r="F9" s="15" t="s">
        <v>13</v>
      </c>
      <c r="G9" s="15" t="s">
        <v>13</v>
      </c>
      <c r="H9" s="15" t="s">
        <v>13</v>
      </c>
      <c r="I9" s="30">
        <v>104931000</v>
      </c>
      <c r="J9" s="16" t="s">
        <v>15</v>
      </c>
      <c r="K9" s="2" t="s">
        <v>21</v>
      </c>
      <c r="L9" s="19"/>
      <c r="M9" s="16" t="s">
        <v>14</v>
      </c>
      <c r="N9" s="35">
        <v>5790000</v>
      </c>
      <c r="O9" s="35">
        <v>5760000</v>
      </c>
      <c r="P9" s="36">
        <f t="shared" si="0"/>
        <v>-5.1813471502590676E-3</v>
      </c>
      <c r="Q9" s="3" t="s">
        <v>33</v>
      </c>
      <c r="R9" s="3" t="s">
        <v>34</v>
      </c>
      <c r="S9" s="3" t="s">
        <v>32</v>
      </c>
      <c r="T9" s="3" t="s">
        <v>32</v>
      </c>
    </row>
    <row r="10" spans="1:38" ht="37.049999999999997" customHeight="1">
      <c r="A10" s="21" t="s">
        <v>40</v>
      </c>
      <c r="B10" s="21" t="s">
        <v>19</v>
      </c>
      <c r="C10" s="1">
        <v>18.75</v>
      </c>
      <c r="D10" s="1" t="s">
        <v>31</v>
      </c>
      <c r="E10" s="1" t="s">
        <v>14</v>
      </c>
      <c r="F10" s="1" t="s">
        <v>14</v>
      </c>
      <c r="G10" s="1" t="s">
        <v>14</v>
      </c>
      <c r="H10" s="1" t="s">
        <v>14</v>
      </c>
      <c r="I10" s="29">
        <v>1108730</v>
      </c>
      <c r="J10" s="13" t="s">
        <v>21</v>
      </c>
      <c r="K10" s="4" t="s">
        <v>16</v>
      </c>
      <c r="L10" s="14"/>
      <c r="M10" s="13" t="s">
        <v>14</v>
      </c>
      <c r="N10" s="33">
        <v>988354</v>
      </c>
      <c r="O10" s="29">
        <v>1108730</v>
      </c>
      <c r="P10" s="36">
        <f t="shared" si="0"/>
        <v>0.12179441778957742</v>
      </c>
      <c r="Q10" s="13"/>
      <c r="R10" s="13"/>
      <c r="S10" s="13" t="s">
        <v>41</v>
      </c>
      <c r="T10" s="13" t="s">
        <v>41</v>
      </c>
      <c r="W10" s="5"/>
      <c r="X10" s="5"/>
      <c r="AC10" s="5"/>
      <c r="AD10" s="5"/>
      <c r="AJ10" s="5"/>
      <c r="AL10" s="5"/>
    </row>
    <row r="11" spans="1:38" ht="46.5" customHeight="1">
      <c r="A11" s="21" t="s">
        <v>44</v>
      </c>
      <c r="B11" s="21" t="s">
        <v>45</v>
      </c>
      <c r="C11" s="1">
        <v>18.29</v>
      </c>
      <c r="D11" s="1" t="s">
        <v>12</v>
      </c>
      <c r="E11" s="1" t="s">
        <v>14</v>
      </c>
      <c r="F11" s="1" t="s">
        <v>14</v>
      </c>
      <c r="G11" s="1" t="s">
        <v>13</v>
      </c>
      <c r="H11" s="1" t="s">
        <v>13</v>
      </c>
      <c r="I11" s="29">
        <v>1430000</v>
      </c>
      <c r="J11" s="13" t="s">
        <v>21</v>
      </c>
      <c r="K11" s="4" t="s">
        <v>16</v>
      </c>
      <c r="L11" s="14"/>
      <c r="M11" s="13" t="s">
        <v>14</v>
      </c>
      <c r="N11" s="33">
        <v>1360000</v>
      </c>
      <c r="O11" s="29">
        <v>1430000</v>
      </c>
      <c r="P11" s="36">
        <f t="shared" si="0"/>
        <v>5.1470588235294115E-2</v>
      </c>
      <c r="Q11" s="13" t="s">
        <v>42</v>
      </c>
      <c r="R11" s="13" t="s">
        <v>43</v>
      </c>
      <c r="S11" s="13" t="s">
        <v>46</v>
      </c>
      <c r="T11" s="13" t="s">
        <v>46</v>
      </c>
      <c r="W11" s="5"/>
      <c r="X11" s="5"/>
      <c r="AC11" s="5"/>
      <c r="AD11" s="5"/>
      <c r="AJ11" s="5"/>
      <c r="AL11" s="5"/>
    </row>
    <row r="12" spans="1:38" ht="45" customHeight="1">
      <c r="A12" s="21" t="s">
        <v>35</v>
      </c>
      <c r="B12" s="21" t="s">
        <v>36</v>
      </c>
      <c r="C12" s="1">
        <v>15.3</v>
      </c>
      <c r="D12" s="1" t="s">
        <v>12</v>
      </c>
      <c r="E12" s="1" t="s">
        <v>14</v>
      </c>
      <c r="F12" s="1" t="s">
        <v>14</v>
      </c>
      <c r="G12" s="1" t="s">
        <v>14</v>
      </c>
      <c r="H12" s="1" t="s">
        <v>14</v>
      </c>
      <c r="I12" s="29">
        <v>2638671</v>
      </c>
      <c r="J12" s="13" t="s">
        <v>15</v>
      </c>
      <c r="K12" s="4" t="s">
        <v>16</v>
      </c>
      <c r="L12" s="14"/>
      <c r="M12" s="13" t="s">
        <v>14</v>
      </c>
      <c r="N12" s="33">
        <v>2632101</v>
      </c>
      <c r="O12" s="29">
        <v>2638671</v>
      </c>
      <c r="P12" s="36">
        <f t="shared" si="0"/>
        <v>2.4961048227252675E-3</v>
      </c>
      <c r="Q12" s="13" t="s">
        <v>38</v>
      </c>
      <c r="R12" s="13" t="s">
        <v>39</v>
      </c>
      <c r="S12" s="13" t="s">
        <v>37</v>
      </c>
      <c r="T12" s="13" t="s">
        <v>37</v>
      </c>
      <c r="W12" s="5"/>
      <c r="X12" s="5"/>
      <c r="AC12" s="5"/>
      <c r="AD12" s="5"/>
      <c r="AJ12" s="5"/>
      <c r="AL12" s="5"/>
    </row>
    <row r="13" spans="1:38" ht="63" customHeight="1">
      <c r="A13" s="39" t="s">
        <v>47</v>
      </c>
      <c r="B13" s="21" t="s">
        <v>19</v>
      </c>
      <c r="C13" s="1">
        <v>15.26</v>
      </c>
      <c r="D13" s="1" t="s">
        <v>31</v>
      </c>
      <c r="E13" s="1" t="s">
        <v>14</v>
      </c>
      <c r="F13" s="1" t="s">
        <v>14</v>
      </c>
      <c r="G13" s="1" t="s">
        <v>14</v>
      </c>
      <c r="H13" s="1" t="s">
        <v>14</v>
      </c>
      <c r="I13" s="31" t="s">
        <v>87</v>
      </c>
      <c r="J13" s="13" t="s">
        <v>103</v>
      </c>
      <c r="K13" s="13" t="s">
        <v>16</v>
      </c>
      <c r="L13" s="14"/>
      <c r="M13" s="13" t="s">
        <v>14</v>
      </c>
      <c r="N13" s="31" t="s">
        <v>87</v>
      </c>
      <c r="O13" s="31" t="s">
        <v>87</v>
      </c>
      <c r="P13" s="36" t="str">
        <f t="shared" si="0"/>
        <v>N/A</v>
      </c>
      <c r="Q13" s="13"/>
      <c r="R13" s="13"/>
      <c r="S13" s="13"/>
      <c r="T13" s="13"/>
      <c r="W13" s="5"/>
      <c r="X13" s="5"/>
      <c r="AC13" s="5"/>
      <c r="AD13" s="5"/>
      <c r="AJ13" s="5"/>
      <c r="AL13" s="5"/>
    </row>
    <row r="14" spans="1:38" ht="19.5" customHeight="1">
      <c r="A14" s="21" t="s">
        <v>48</v>
      </c>
      <c r="B14" s="21" t="s">
        <v>49</v>
      </c>
      <c r="C14" s="1">
        <v>11.3</v>
      </c>
      <c r="D14" s="1" t="s">
        <v>12</v>
      </c>
      <c r="E14" s="1" t="s">
        <v>14</v>
      </c>
      <c r="F14" s="1" t="s">
        <v>14</v>
      </c>
      <c r="G14" s="1" t="s">
        <v>13</v>
      </c>
      <c r="H14" s="1" t="s">
        <v>13</v>
      </c>
      <c r="I14" s="29">
        <v>14766147</v>
      </c>
      <c r="J14" s="13" t="s">
        <v>15</v>
      </c>
      <c r="K14" s="13" t="s">
        <v>16</v>
      </c>
      <c r="L14" s="14"/>
      <c r="M14" s="13" t="s">
        <v>14</v>
      </c>
      <c r="N14" s="33">
        <v>14566305</v>
      </c>
      <c r="O14" s="29">
        <v>14766147</v>
      </c>
      <c r="P14" s="36">
        <f t="shared" si="0"/>
        <v>1.3719471066958986E-2</v>
      </c>
      <c r="Q14" s="13"/>
      <c r="R14" s="13"/>
      <c r="S14" s="13" t="s">
        <v>50</v>
      </c>
      <c r="T14" s="13" t="s">
        <v>50</v>
      </c>
      <c r="W14" s="5"/>
      <c r="X14" s="5"/>
      <c r="AC14" s="5"/>
      <c r="AD14" s="5"/>
      <c r="AJ14" s="5"/>
      <c r="AL14" s="5"/>
    </row>
    <row r="15" spans="1:38" ht="19.5" customHeight="1">
      <c r="A15" s="21" t="s">
        <v>59</v>
      </c>
      <c r="B15" s="21" t="s">
        <v>19</v>
      </c>
      <c r="C15" s="1">
        <v>8.75</v>
      </c>
      <c r="D15" s="1" t="s">
        <v>31</v>
      </c>
      <c r="E15" s="1" t="s">
        <v>14</v>
      </c>
      <c r="F15" s="1" t="s">
        <v>14</v>
      </c>
      <c r="G15" s="1" t="s">
        <v>14</v>
      </c>
      <c r="H15" s="1" t="s">
        <v>14</v>
      </c>
      <c r="I15" s="32">
        <v>1775263.75</v>
      </c>
      <c r="J15" s="13" t="s">
        <v>21</v>
      </c>
      <c r="K15" s="13" t="s">
        <v>16</v>
      </c>
      <c r="L15" s="14"/>
      <c r="M15" s="13" t="s">
        <v>14</v>
      </c>
      <c r="N15" s="33">
        <v>1577915</v>
      </c>
      <c r="O15" s="29">
        <v>1775263.75</v>
      </c>
      <c r="P15" s="36">
        <f t="shared" si="0"/>
        <v>0.12506931615454572</v>
      </c>
      <c r="Q15" s="13"/>
      <c r="R15" s="13"/>
      <c r="S15" s="13" t="s">
        <v>60</v>
      </c>
      <c r="T15" s="13" t="s">
        <v>61</v>
      </c>
      <c r="W15" s="5"/>
      <c r="X15" s="5"/>
      <c r="AC15" s="5"/>
      <c r="AD15" s="5"/>
      <c r="AJ15" s="5"/>
      <c r="AL15" s="5"/>
    </row>
    <row r="16" spans="1:38" ht="19.5" customHeight="1">
      <c r="A16" s="40" t="s">
        <v>51</v>
      </c>
      <c r="B16" s="21" t="s">
        <v>52</v>
      </c>
      <c r="C16" s="1">
        <v>8.19</v>
      </c>
      <c r="D16" s="1" t="s">
        <v>53</v>
      </c>
      <c r="E16" s="1" t="s">
        <v>13</v>
      </c>
      <c r="F16" s="1" t="s">
        <v>13</v>
      </c>
      <c r="G16" s="1" t="s">
        <v>13</v>
      </c>
      <c r="H16" s="1" t="s">
        <v>13</v>
      </c>
      <c r="I16" s="29">
        <v>71107884</v>
      </c>
      <c r="J16" s="13" t="s">
        <v>15</v>
      </c>
      <c r="K16" s="13" t="s">
        <v>16</v>
      </c>
      <c r="L16" s="14"/>
      <c r="M16" s="13" t="s">
        <v>14</v>
      </c>
      <c r="N16" s="33">
        <v>67301256</v>
      </c>
      <c r="O16" s="29">
        <v>71107884</v>
      </c>
      <c r="P16" s="36">
        <f t="shared" si="0"/>
        <v>5.6561024656062879E-2</v>
      </c>
      <c r="Q16" s="14" t="s">
        <v>55</v>
      </c>
      <c r="R16" s="13" t="s">
        <v>56</v>
      </c>
      <c r="S16" s="14" t="s">
        <v>54</v>
      </c>
      <c r="T16" s="14" t="s">
        <v>54</v>
      </c>
      <c r="W16" s="5"/>
      <c r="X16" s="5"/>
      <c r="AC16" s="5"/>
      <c r="AD16" s="5"/>
      <c r="AJ16" s="5"/>
      <c r="AL16" s="5"/>
    </row>
    <row r="17" spans="1:43" ht="19.5" customHeight="1">
      <c r="A17" s="38" t="s">
        <v>67</v>
      </c>
      <c r="B17" s="38" t="s">
        <v>45</v>
      </c>
      <c r="C17" s="1">
        <v>7.78</v>
      </c>
      <c r="D17" s="15" t="s">
        <v>20</v>
      </c>
      <c r="E17" s="15" t="s">
        <v>14</v>
      </c>
      <c r="F17" s="15" t="s">
        <v>14</v>
      </c>
      <c r="G17" s="15" t="s">
        <v>14</v>
      </c>
      <c r="H17" s="15" t="s">
        <v>14</v>
      </c>
      <c r="I17" s="30">
        <v>35244046</v>
      </c>
      <c r="J17" s="16" t="s">
        <v>15</v>
      </c>
      <c r="K17" s="16" t="s">
        <v>21</v>
      </c>
      <c r="L17" s="19" t="s">
        <v>91</v>
      </c>
      <c r="M17" s="16" t="s">
        <v>14</v>
      </c>
      <c r="N17" s="35">
        <v>2583565</v>
      </c>
      <c r="O17" s="30">
        <v>1600001</v>
      </c>
      <c r="P17" s="36">
        <f t="shared" si="0"/>
        <v>-0.38070031139143007</v>
      </c>
      <c r="Q17" s="2" t="s">
        <v>69</v>
      </c>
      <c r="R17" s="2" t="s">
        <v>34</v>
      </c>
      <c r="S17" s="2" t="s">
        <v>68</v>
      </c>
      <c r="T17" s="2" t="s">
        <v>68</v>
      </c>
      <c r="W17" s="5"/>
      <c r="X17" s="5"/>
      <c r="AC17" s="5"/>
      <c r="AD17" s="5"/>
      <c r="AJ17" s="5"/>
      <c r="AL17" s="5"/>
    </row>
    <row r="18" spans="1:43" ht="35.549999999999997" customHeight="1">
      <c r="A18" s="41" t="s">
        <v>57</v>
      </c>
      <c r="B18" s="21" t="s">
        <v>19</v>
      </c>
      <c r="C18" s="1">
        <v>7.72</v>
      </c>
      <c r="D18" s="1" t="s">
        <v>12</v>
      </c>
      <c r="E18" s="1" t="s">
        <v>14</v>
      </c>
      <c r="F18" s="1" t="s">
        <v>14</v>
      </c>
      <c r="G18" s="1" t="s">
        <v>13</v>
      </c>
      <c r="H18" s="1" t="s">
        <v>13</v>
      </c>
      <c r="I18" s="32">
        <v>493779.97</v>
      </c>
      <c r="J18" s="13" t="s">
        <v>21</v>
      </c>
      <c r="K18" s="13" t="s">
        <v>16</v>
      </c>
      <c r="L18" s="14"/>
      <c r="M18" s="13" t="s">
        <v>14</v>
      </c>
      <c r="N18" s="35">
        <v>553506</v>
      </c>
      <c r="O18" s="29">
        <v>493780</v>
      </c>
      <c r="P18" s="36">
        <f t="shared" si="0"/>
        <v>-0.10790488269323187</v>
      </c>
      <c r="Q18" s="13"/>
      <c r="R18" s="13"/>
      <c r="S18" s="13" t="s">
        <v>58</v>
      </c>
      <c r="T18" s="13" t="s">
        <v>58</v>
      </c>
      <c r="W18" s="5"/>
      <c r="X18" s="5"/>
      <c r="AC18" s="5"/>
      <c r="AD18" s="5"/>
      <c r="AJ18" s="5"/>
      <c r="AL18" s="5"/>
    </row>
    <row r="19" spans="1:43" s="20" customFormat="1" ht="40.049999999999997" customHeight="1">
      <c r="A19" s="21" t="s">
        <v>62</v>
      </c>
      <c r="B19" s="21" t="s">
        <v>63</v>
      </c>
      <c r="C19" s="1">
        <v>6.77</v>
      </c>
      <c r="D19" s="1" t="s">
        <v>12</v>
      </c>
      <c r="E19" s="1" t="s">
        <v>14</v>
      </c>
      <c r="F19" s="1" t="s">
        <v>14</v>
      </c>
      <c r="G19" s="1" t="s">
        <v>64</v>
      </c>
      <c r="H19" s="1" t="s">
        <v>13</v>
      </c>
      <c r="I19" s="32">
        <v>266161.43199999997</v>
      </c>
      <c r="J19" s="13" t="s">
        <v>65</v>
      </c>
      <c r="K19" s="13" t="s">
        <v>16</v>
      </c>
      <c r="L19" s="14"/>
      <c r="M19" s="13" t="s">
        <v>14</v>
      </c>
      <c r="N19" s="63">
        <v>296392</v>
      </c>
      <c r="O19" s="29">
        <v>266161</v>
      </c>
      <c r="P19" s="36">
        <f t="shared" si="0"/>
        <v>-0.10199668007233663</v>
      </c>
      <c r="Q19" s="13"/>
      <c r="R19" s="13"/>
      <c r="S19" s="13" t="s">
        <v>66</v>
      </c>
      <c r="T19" s="13" t="s">
        <v>66</v>
      </c>
    </row>
    <row r="20" spans="1:43" ht="31.5" customHeight="1">
      <c r="A20" s="21" t="s">
        <v>73</v>
      </c>
      <c r="B20" s="21" t="s">
        <v>74</v>
      </c>
      <c r="C20" s="1">
        <v>5.62</v>
      </c>
      <c r="D20" s="1" t="s">
        <v>31</v>
      </c>
      <c r="E20" s="1" t="s">
        <v>14</v>
      </c>
      <c r="F20" s="1" t="s">
        <v>14</v>
      </c>
      <c r="G20" s="1" t="s">
        <v>14</v>
      </c>
      <c r="H20" s="1" t="s">
        <v>14</v>
      </c>
      <c r="I20" s="29">
        <v>584442</v>
      </c>
      <c r="J20" s="13" t="s">
        <v>21</v>
      </c>
      <c r="K20" s="13" t="s">
        <v>16</v>
      </c>
      <c r="L20" s="14"/>
      <c r="M20" s="13" t="s">
        <v>14</v>
      </c>
      <c r="N20" s="29">
        <v>490087</v>
      </c>
      <c r="O20" s="29">
        <v>584442</v>
      </c>
      <c r="P20" s="36">
        <f t="shared" si="0"/>
        <v>0.19252704111718941</v>
      </c>
      <c r="Q20" s="13"/>
      <c r="R20" s="13"/>
      <c r="S20" s="13" t="s">
        <v>75</v>
      </c>
      <c r="T20" s="13" t="s">
        <v>89</v>
      </c>
      <c r="W20" s="5"/>
      <c r="X20" s="5"/>
      <c r="AC20" s="5"/>
      <c r="AD20" s="5"/>
      <c r="AJ20" s="5"/>
      <c r="AL20" s="5"/>
    </row>
    <row r="21" spans="1:43" ht="31.5" customHeight="1">
      <c r="A21" s="14" t="s">
        <v>76</v>
      </c>
      <c r="B21" s="14" t="s">
        <v>77</v>
      </c>
      <c r="C21" s="1">
        <v>5.31</v>
      </c>
      <c r="D21" s="22" t="s">
        <v>31</v>
      </c>
      <c r="E21" s="1" t="s">
        <v>14</v>
      </c>
      <c r="F21" s="22" t="s">
        <v>13</v>
      </c>
      <c r="G21" s="22" t="s">
        <v>13</v>
      </c>
      <c r="H21" s="22" t="s">
        <v>13</v>
      </c>
      <c r="I21" s="29">
        <v>5895296</v>
      </c>
      <c r="J21" s="13" t="s">
        <v>15</v>
      </c>
      <c r="K21" s="13" t="s">
        <v>16</v>
      </c>
      <c r="L21" s="14" t="s">
        <v>90</v>
      </c>
      <c r="M21" s="13" t="s">
        <v>14</v>
      </c>
      <c r="N21" s="29">
        <v>4995000</v>
      </c>
      <c r="O21" s="29">
        <v>5210000</v>
      </c>
      <c r="P21" s="36">
        <f t="shared" si="0"/>
        <v>4.3043043043043044E-2</v>
      </c>
      <c r="Q21" s="13"/>
      <c r="R21" s="13"/>
      <c r="S21" s="13" t="s">
        <v>78</v>
      </c>
      <c r="T21" s="13" t="s">
        <v>78</v>
      </c>
      <c r="W21" s="5"/>
      <c r="X21" s="5"/>
      <c r="AC21" s="5"/>
      <c r="AD21" s="5"/>
      <c r="AJ21" s="5"/>
      <c r="AL21" s="5"/>
    </row>
    <row r="22" spans="1:43" ht="31.2">
      <c r="A22" s="21" t="s">
        <v>70</v>
      </c>
      <c r="B22" s="21" t="s">
        <v>71</v>
      </c>
      <c r="C22" s="1">
        <v>4.95</v>
      </c>
      <c r="D22" s="1" t="s">
        <v>12</v>
      </c>
      <c r="E22" s="1" t="s">
        <v>13</v>
      </c>
      <c r="F22" s="1" t="s">
        <v>13</v>
      </c>
      <c r="G22" s="1" t="s">
        <v>13</v>
      </c>
      <c r="H22" s="1" t="s">
        <v>13</v>
      </c>
      <c r="I22" s="29">
        <v>5458385</v>
      </c>
      <c r="J22" s="13" t="s">
        <v>15</v>
      </c>
      <c r="K22" s="13" t="s">
        <v>16</v>
      </c>
      <c r="L22" s="14"/>
      <c r="M22" s="13" t="s">
        <v>14</v>
      </c>
      <c r="N22" s="33">
        <v>5652043</v>
      </c>
      <c r="O22" s="29">
        <v>5458385</v>
      </c>
      <c r="P22" s="36">
        <f t="shared" si="0"/>
        <v>-3.4263362822965077E-2</v>
      </c>
      <c r="Q22" s="13"/>
      <c r="R22" s="13"/>
      <c r="S22" s="13" t="s">
        <v>72</v>
      </c>
      <c r="T22" s="13" t="s">
        <v>72</v>
      </c>
      <c r="W22" s="5"/>
      <c r="X22" s="5"/>
      <c r="AC22" s="5"/>
      <c r="AD22" s="5"/>
      <c r="AJ22" s="5"/>
      <c r="AL22" s="5"/>
    </row>
    <row r="23" spans="1:43" ht="29.55" customHeight="1">
      <c r="A23" s="42" t="s">
        <v>79</v>
      </c>
      <c r="B23" s="42" t="s">
        <v>26</v>
      </c>
      <c r="C23" s="1">
        <v>4.51</v>
      </c>
      <c r="D23" s="13" t="s">
        <v>20</v>
      </c>
      <c r="E23" s="12" t="s">
        <v>14</v>
      </c>
      <c r="F23" s="13" t="s">
        <v>14</v>
      </c>
      <c r="G23" s="13" t="s">
        <v>14</v>
      </c>
      <c r="H23" s="13" t="s">
        <v>14</v>
      </c>
      <c r="I23" s="31" t="s">
        <v>87</v>
      </c>
      <c r="J23" s="13" t="s">
        <v>103</v>
      </c>
      <c r="K23" s="13" t="s">
        <v>80</v>
      </c>
      <c r="L23" s="14"/>
      <c r="M23" s="13" t="s">
        <v>14</v>
      </c>
      <c r="N23" s="31" t="s">
        <v>87</v>
      </c>
      <c r="O23" s="31" t="s">
        <v>87</v>
      </c>
      <c r="P23" s="36" t="str">
        <f t="shared" si="0"/>
        <v>N/A</v>
      </c>
      <c r="Q23" s="13"/>
      <c r="R23" s="13"/>
      <c r="S23" s="13"/>
      <c r="T23" s="13"/>
      <c r="W23" s="5"/>
      <c r="X23" s="5"/>
      <c r="AC23" s="5"/>
      <c r="AD23" s="5"/>
      <c r="AJ23" s="5"/>
      <c r="AL23" s="5"/>
    </row>
    <row r="24" spans="1:43" ht="37.049999999999997" customHeight="1">
      <c r="A24" s="43" t="s">
        <v>81</v>
      </c>
      <c r="B24" s="43" t="s">
        <v>19</v>
      </c>
      <c r="C24" s="1">
        <v>4.4800000000000004</v>
      </c>
      <c r="D24" s="23" t="s">
        <v>82</v>
      </c>
      <c r="E24" s="24" t="s">
        <v>14</v>
      </c>
      <c r="F24" s="23" t="s">
        <v>14</v>
      </c>
      <c r="G24" s="23" t="s">
        <v>13</v>
      </c>
      <c r="H24" s="23" t="s">
        <v>13</v>
      </c>
      <c r="I24" s="13" t="s">
        <v>87</v>
      </c>
      <c r="J24" s="23" t="s">
        <v>103</v>
      </c>
      <c r="K24" s="23" t="s">
        <v>80</v>
      </c>
      <c r="L24" s="25"/>
      <c r="M24" s="23" t="s">
        <v>14</v>
      </c>
      <c r="N24" s="31" t="s">
        <v>87</v>
      </c>
      <c r="O24" s="31" t="s">
        <v>87</v>
      </c>
      <c r="P24" s="36" t="str">
        <f t="shared" si="0"/>
        <v>N/A</v>
      </c>
      <c r="Q24" s="23" t="s">
        <v>83</v>
      </c>
      <c r="R24" s="23" t="s">
        <v>84</v>
      </c>
      <c r="S24" s="23"/>
      <c r="T24" s="23"/>
      <c r="W24" s="5"/>
      <c r="X24" s="5"/>
      <c r="AC24" s="5"/>
      <c r="AD24" s="5"/>
      <c r="AJ24" s="5"/>
      <c r="AL24" s="5"/>
    </row>
    <row r="25" spans="1:43" ht="15.75" customHeight="1">
      <c r="A25" s="53" t="s">
        <v>107</v>
      </c>
      <c r="B25" s="53"/>
      <c r="C25" s="64">
        <f>SUM(C5:C24)</f>
        <v>295.21999999999997</v>
      </c>
      <c r="D25" s="54"/>
      <c r="E25" s="1"/>
      <c r="F25" s="55"/>
      <c r="G25" s="56"/>
      <c r="H25" s="56"/>
      <c r="I25" s="57"/>
      <c r="J25" s="58"/>
      <c r="K25" s="55"/>
      <c r="L25" s="59"/>
      <c r="M25" s="55"/>
      <c r="N25" s="65">
        <f>SUM(N5:N24)</f>
        <v>142023163</v>
      </c>
      <c r="O25" s="66">
        <f>SUM(O5:O24)</f>
        <v>146682918.75</v>
      </c>
      <c r="P25" s="60">
        <f>IFERROR((O25-N25)/N25,"N/A")</f>
        <v>3.280982940789736E-2</v>
      </c>
      <c r="Q25" s="55"/>
      <c r="R25" s="55"/>
      <c r="S25" s="61"/>
      <c r="T25" s="62"/>
    </row>
    <row r="26" spans="1:43" ht="15.75" customHeight="1">
      <c r="A26" s="5" t="s">
        <v>85</v>
      </c>
      <c r="AQ26" s="26"/>
    </row>
    <row r="27" spans="1:43" ht="15.75" customHeight="1">
      <c r="A27" s="5" t="s">
        <v>8</v>
      </c>
      <c r="B27" s="27" t="s">
        <v>99</v>
      </c>
      <c r="E27" s="9"/>
      <c r="F27" s="9"/>
      <c r="AB27" s="9"/>
      <c r="AE27" s="10"/>
    </row>
    <row r="28" spans="1:43" ht="15.75" customHeight="1">
      <c r="A28" s="5" t="s">
        <v>86</v>
      </c>
      <c r="B28" s="27" t="s">
        <v>92</v>
      </c>
    </row>
    <row r="29" spans="1:43" ht="15.75" customHeight="1">
      <c r="A29" s="5" t="s">
        <v>93</v>
      </c>
      <c r="B29" s="27" t="s">
        <v>94</v>
      </c>
    </row>
    <row r="30" spans="1:43" ht="15.75" customHeight="1">
      <c r="A30" s="5" t="s">
        <v>5</v>
      </c>
      <c r="B30" s="5" t="s">
        <v>101</v>
      </c>
      <c r="E30" s="9"/>
      <c r="F30" s="9"/>
      <c r="AB30" s="9"/>
      <c r="AE30" s="26"/>
    </row>
  </sheetData>
  <phoneticPr fontId="3" type="noConversion"/>
  <conditionalFormatting sqref="J5:M23">
    <cfRule type="cellIs" dxfId="25" priority="4" operator="equal">
      <formula>"1, 2 and 3"</formula>
    </cfRule>
    <cfRule type="cellIs" dxfId="24" priority="5" operator="equal">
      <formula>"1 and 2"</formula>
    </cfRule>
  </conditionalFormatting>
  <conditionalFormatting sqref="M5:M22 S5:T22">
    <cfRule type="cellIs" dxfId="23" priority="12" operator="equal">
      <formula>"Yes"</formula>
    </cfRule>
  </conditionalFormatting>
  <pageMargins left="0.7" right="0.7" top="0.75" bottom="0.75" header="0.3" footer="0.3"/>
  <ignoredErrors>
    <ignoredError sqref="C5:C24" calculatedColumn="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6936F6D3B5BB4598A2AFD4EC704275" ma:contentTypeVersion="10" ma:contentTypeDescription="Create a new document." ma:contentTypeScope="" ma:versionID="c26e920ae27266f1781a8ed52e3a8d63">
  <xsd:schema xmlns:xsd="http://www.w3.org/2001/XMLSchema" xmlns:xs="http://www.w3.org/2001/XMLSchema" xmlns:p="http://schemas.microsoft.com/office/2006/metadata/properties" xmlns:ns2="85ecf9ee-2751-4663-980d-8207ef657bc2" xmlns:ns3="2843a6ed-3ec8-4889-9add-24ae3074e41e" xmlns:ns4="27057789-f22c-4899-b935-d76e05e00086" targetNamespace="http://schemas.microsoft.com/office/2006/metadata/properties" ma:root="true" ma:fieldsID="3f701b7e3dce1f748c3d5edd382eb0d1" ns2:_="" ns3:_="" ns4:_="">
    <xsd:import namespace="85ecf9ee-2751-4663-980d-8207ef657bc2"/>
    <xsd:import namespace="2843a6ed-3ec8-4889-9add-24ae3074e41e"/>
    <xsd:import namespace="27057789-f22c-4899-b935-d76e05e00086"/>
    <xsd:element name="properties">
      <xsd:complexType>
        <xsd:sequence>
          <xsd:element name="documentManagement">
            <xsd:complexType>
              <xsd:all>
                <xsd:element ref="ns2:Notes" minOccurs="0"/>
                <xsd:element ref="ns2:lcf76f155ced4ddcb4097134ff3c332f" minOccurs="0"/>
                <xsd:element ref="ns3:TaxCatchAll" minOccurs="0"/>
                <xsd:element ref="ns4:lcf76f155ced4ddcb4097134ff3c332f" minOccurs="0"/>
                <xsd:element ref="ns2:CristianStoian" minOccurs="0"/>
                <xsd:element ref="ns2:MediaServiceObjectDetectorVersions" minOccurs="0"/>
                <xsd:element ref="ns2:Doc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ecf9ee-2751-4663-980d-8207ef657bc2" elementFormDefault="qualified">
    <xsd:import namespace="http://schemas.microsoft.com/office/2006/documentManagement/types"/>
    <xsd:import namespace="http://schemas.microsoft.com/office/infopath/2007/PartnerControls"/>
    <xsd:element name="Notes" ma:index="1" nillable="true" ma:displayName="Notes" ma:description="Description&#10;" ma:format="Dropdown" ma:internalName="Notes">
      <xsd:simpleType>
        <xsd:restriction base="dms:Note">
          <xsd:maxLength value="255"/>
        </xsd:restriction>
      </xsd:simpleType>
    </xsd:element>
    <xsd:element name="lcf76f155ced4ddcb4097134ff3c332f" ma:index="9" nillable="true" ma:taxonomy="true" ma:internalName="lcf76f155ced4ddcb4097134ff3c332f0" ma:taxonomyFieldName="MediaServiceImageTags" ma:displayName="Image Tags" ma:readOnly="false" ma:fieldId="{5cf76f15-5ced-4ddc-b409-7134ff3c332f}" ma:taxonomyMulti="true" ma:sspId="dff0ad9e-0f9f-434a-97b2-2bbbdf48b248" ma:termSetId="09814cd3-568e-fe90-9814-8d621ff8fb84" ma:anchorId="fba54fb3-c3e1-fe81-a776-ca4b69148c4d" ma:open="true" ma:isKeyword="false">
      <xsd:complexType>
        <xsd:sequence>
          <xsd:element ref="pc:Terms" minOccurs="0" maxOccurs="1"/>
        </xsd:sequence>
      </xsd:complexType>
    </xsd:element>
    <xsd:element name="CristianStoian" ma:index="12" nillable="true" ma:displayName="Cristian Stoian" ma:description="Canadian Pork Excellence PigCARE" ma:format="Dropdown" ma:hidden="true" ma:internalName="CristianStoian" ma:readOnly="false">
      <xsd:simpleType>
        <xsd:restriction base="dms:Note"/>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DocStatus" ma:index="14" nillable="true" ma:displayName="DocStatus" ma:format="Dropdown" ma:hidden="true" ma:internalName="DocStatus" ma:readOnly="false">
      <xsd:simpleType>
        <xsd:restriction base="dms:Choic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2843a6ed-3ec8-4889-9add-24ae3074e41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017ddcc0-2847-46b8-9891-f07271ca3992}" ma:internalName="TaxCatchAll" ma:readOnly="false" ma:showField="CatchAllData" ma:web="2843a6ed-3ec8-4889-9add-24ae3074e4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057789-f22c-4899-b935-d76e05e00086" elementFormDefault="qualified">
    <xsd:import namespace="http://schemas.microsoft.com/office/2006/documentManagement/types"/>
    <xsd:import namespace="http://schemas.microsoft.com/office/infopath/2007/PartnerControls"/>
    <xsd:element name="lcf76f155ced4ddcb4097134ff3c332f" ma:index="11" nillable="true" ma:displayName="Image Tags_0" ma:hidden="true" ma:internalName="lcf76f155ced4ddcb4097134ff3c332f"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ristianStoian xmlns="85ecf9ee-2751-4663-980d-8207ef657bc2" xsi:nil="true"/>
    <lcf76f155ced4ddcb4097134ff3c332f xmlns="27057789-f22c-4899-b935-d76e05e00086" xsi:nil="true"/>
    <DocStatus xmlns="85ecf9ee-2751-4663-980d-8207ef657bc2" xsi:nil="true"/>
    <lcf76f155ced4ddcb4097134ff3c332f xmlns="85ecf9ee-2751-4663-980d-8207ef657bc2">
      <Terms xmlns="http://schemas.microsoft.com/office/infopath/2007/PartnerControls"/>
    </lcf76f155ced4ddcb4097134ff3c332f>
    <TaxCatchAll xmlns="2843a6ed-3ec8-4889-9add-24ae3074e41e" xsi:nil="true"/>
    <Notes xmlns="85ecf9ee-2751-4663-980d-8207ef657bc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62F02C-FBE3-4975-B263-EF1109B40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ecf9ee-2751-4663-980d-8207ef657bc2"/>
    <ds:schemaRef ds:uri="2843a6ed-3ec8-4889-9add-24ae3074e41e"/>
    <ds:schemaRef ds:uri="27057789-f22c-4899-b935-d76e05e00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42EA51-7D5F-4496-A752-51374C14CB72}">
  <ds:schemaRefs>
    <ds:schemaRef ds:uri="27057789-f22c-4899-b935-d76e05e00086"/>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2843a6ed-3ec8-4889-9add-24ae3074e41e"/>
    <ds:schemaRef ds:uri="http://purl.org/dc/dcmitype/"/>
    <ds:schemaRef ds:uri="85ecf9ee-2751-4663-980d-8207ef657bc2"/>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F1CA158-8F92-40EB-A7B9-982A181E3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20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Changtong Huang</dc:creator>
  <cp:keywords/>
  <dc:description/>
  <cp:lastModifiedBy>Mike Marshall</cp:lastModifiedBy>
  <cp:revision/>
  <dcterms:created xsi:type="dcterms:W3CDTF">2023-09-28T12:42:11Z</dcterms:created>
  <dcterms:modified xsi:type="dcterms:W3CDTF">2023-10-31T16:00:39Z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{FBE2508A-F395-4BD1-A037-28D484AB29A9}</vt:lpwstr>
  </property>
  <property fmtid="{D5CDD505-2E9C-101B-9397-08002B2CF9AE}" pid="3" name="ContentTypeId">
    <vt:lpwstr>0x010100206936F6D3B5BB4598A2AFD4EC704275</vt:lpwstr>
  </property>
  <property fmtid="{D5CDD505-2E9C-101B-9397-08002B2CF9AE}" pid="4" name="MediaServiceImageTags">
    <vt:lpwstr/>
  </property>
  <property fmtid="{D5CDD505-2E9C-101B-9397-08002B2CF9AE}" pid="5" name="MSIP_Label_7223dd36-5f5a-4043-89f3-26a021d4be1e_Enabled">
    <vt:lpwstr>true</vt:lpwstr>
  </property>
  <property fmtid="{D5CDD505-2E9C-101B-9397-08002B2CF9AE}" pid="6" name="MSIP_Label_7223dd36-5f5a-4043-89f3-26a021d4be1e_SetDate">
    <vt:lpwstr>2023-10-12T09:36:19Z</vt:lpwstr>
  </property>
  <property fmtid="{D5CDD505-2E9C-101B-9397-08002B2CF9AE}" pid="7" name="MSIP_Label_7223dd36-5f5a-4043-89f3-26a021d4be1e_Method">
    <vt:lpwstr>Standard</vt:lpwstr>
  </property>
  <property fmtid="{D5CDD505-2E9C-101B-9397-08002B2CF9AE}" pid="8" name="MSIP_Label_7223dd36-5f5a-4043-89f3-26a021d4be1e_Name">
    <vt:lpwstr>General</vt:lpwstr>
  </property>
  <property fmtid="{D5CDD505-2E9C-101B-9397-08002B2CF9AE}" pid="9" name="MSIP_Label_7223dd36-5f5a-4043-89f3-26a021d4be1e_SiteId">
    <vt:lpwstr>1ba31ec1-cf15-460f-82db-61cb106a59af</vt:lpwstr>
  </property>
  <property fmtid="{D5CDD505-2E9C-101B-9397-08002B2CF9AE}" pid="10" name="MSIP_Label_7223dd36-5f5a-4043-89f3-26a021d4be1e_ActionId">
    <vt:lpwstr>aca7d990-b3af-4134-adfc-dad3512ab22b</vt:lpwstr>
  </property>
  <property fmtid="{D5CDD505-2E9C-101B-9397-08002B2CF9AE}" pid="11" name="MSIP_Label_7223dd36-5f5a-4043-89f3-26a021d4be1e_ContentBits">
    <vt:lpwstr>0</vt:lpwstr>
  </property>
</Properties>
</file>